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760" tabRatio="579" activeTab="0"/>
  </bookViews>
  <sheets>
    <sheet name="1000" sheetId="1" r:id="rId1"/>
    <sheet name="1000-НАП" sheetId="2" r:id="rId2"/>
  </sheets>
  <externalReferences>
    <externalReference r:id="rId5"/>
    <externalReference r:id="rId6"/>
    <externalReference r:id="rId7"/>
  </externalReferences>
  <definedNames>
    <definedName name="\c">#N/A</definedName>
    <definedName name="_c">NA()</definedName>
    <definedName name="A" localSheetId="0">#REF!</definedName>
    <definedName name="A">#REF!</definedName>
    <definedName name="B" localSheetId="0">#REF!</definedName>
    <definedName name="B">#REF!</definedName>
    <definedName name="C_" localSheetId="0">#N/A</definedName>
    <definedName name="C_">NA()</definedName>
    <definedName name="E" localSheetId="0">#REF!</definedName>
    <definedName name="E">#REF!</definedName>
    <definedName name="F" localSheetId="0">#REF!</definedName>
    <definedName name="F">#REF!</definedName>
    <definedName name="_xlnm.Print_Area" localSheetId="0">'1000'!$B$1:$C$43</definedName>
    <definedName name="_xlnm.Print_Area" localSheetId="1">'1000-НАП'!$A$1:$C$52</definedName>
    <definedName name="_xlnm.Print_Titles" localSheetId="0">'1000'!$B:$B,'1000'!$4:$7</definedName>
  </definedNames>
  <calcPr fullCalcOnLoad="1"/>
</workbook>
</file>

<file path=xl/sharedStrings.xml><?xml version="1.0" encoding="utf-8"?>
<sst xmlns="http://schemas.openxmlformats.org/spreadsheetml/2006/main" count="62" uniqueCount="58">
  <si>
    <t>Политика в областта на ефективното събиране на всички държавни приходи</t>
  </si>
  <si>
    <t>(лева)</t>
  </si>
  <si>
    <t>от тях за:</t>
  </si>
  <si>
    <t>Сума
(в лева)</t>
  </si>
  <si>
    <t>в т.ч.</t>
  </si>
  <si>
    <t>II. РАЗХОДИ</t>
  </si>
  <si>
    <t>СУМА</t>
  </si>
  <si>
    <t>П О К А З А Т Е Л И</t>
  </si>
  <si>
    <t>Б Ю Д Ж Е Т</t>
  </si>
  <si>
    <t>I. ПРИХОДИ, ПОМОЩИ И ДАРЕНИЯ</t>
  </si>
  <si>
    <t>III. БЮДЖЕТНИ ВЗАИМООТНОШЕНИЯ (ТРАНСФЕРИ) - (+/-)</t>
  </si>
  <si>
    <t>1. Неданъчни приходи</t>
  </si>
  <si>
    <t>1. Текущи разходи</t>
  </si>
  <si>
    <t>2. Капиталови разходи</t>
  </si>
  <si>
    <t>IV. БЮДЖЕТНО САЛДО (+/-)     (I - ІІ + ІІІ)</t>
  </si>
  <si>
    <t>ПОКАЗАТЕЛИ</t>
  </si>
  <si>
    <t>1.1. Персонал</t>
  </si>
  <si>
    <t>1.1. Държавни такси</t>
  </si>
  <si>
    <t>1.2. Приходи и доходи от собственост</t>
  </si>
  <si>
    <t>1.3. Глоби, санкции и наказателни лихви</t>
  </si>
  <si>
    <t>1.4. Други приходи</t>
  </si>
  <si>
    <t>2.1. Придобиване на дълготрайни активи и основен ремонт</t>
  </si>
  <si>
    <t xml:space="preserve">Класификационен код </t>
  </si>
  <si>
    <t>Разпределение на разходите по области на политики и бюджетни програми</t>
  </si>
  <si>
    <t>Общо разходи</t>
  </si>
  <si>
    <t>Бюджетна програма „Администриране на държавните приходи”</t>
  </si>
  <si>
    <t>Разпределение на ведомствените и администрираните разходи по бюджетни програми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</si>
  <si>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</si>
  <si>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</si>
  <si>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</si>
  <si>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</si>
  <si>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</si>
  <si>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</si>
  <si>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I. Общо ведомствени разходи </t>
  </si>
  <si>
    <t xml:space="preserve">Наименование на областта на политика /бюджетната програма </t>
  </si>
  <si>
    <t>Сума                                                  (в лева)</t>
  </si>
  <si>
    <t xml:space="preserve"> 1000.02.01  Бюджетна програма „Администриране на държавните приходи”</t>
  </si>
  <si>
    <t>1. Максимален размер на ангажиментите за разходи, които могат да бъдат поети през 2020 г.</t>
  </si>
  <si>
    <t>2. Максимален размер на новите задължения за разходи, които могат да бъдат натрупани през 2020 г.</t>
  </si>
  <si>
    <t>за 2020 г. на Министерството на финансите</t>
  </si>
  <si>
    <t>ЗА 2020 ГОДИНА</t>
  </si>
  <si>
    <t>НАЦИОНАЛНА АГЕНЦИЯ ЗА ПРИХОДИТЕ</t>
  </si>
  <si>
    <t>1.2. Издръжка</t>
  </si>
  <si>
    <t>1.3. Платени данъци, такси и административни санкции</t>
  </si>
  <si>
    <t>1.4. Разходи за членски внос и участие в нетърговски организации и дейности</t>
  </si>
  <si>
    <t>1. Бюджетни взаимоотношения с други бюджетни организации  (+/-)</t>
  </si>
  <si>
    <t>1.1. Получени трансфери (+)</t>
  </si>
  <si>
    <t>2. Трансфери между бюджети и сметки за средствата от Европейския съюз (+/-)</t>
  </si>
  <si>
    <t>2.1. Предоставени трансфери (-)</t>
  </si>
  <si>
    <t>3. Разчети за извършени плащания в СЕБРА  (+/-)</t>
  </si>
  <si>
    <t>3.1. Разчети с първостепенен разпоредител за плащания в СЕБРА (+)</t>
  </si>
  <si>
    <t>V. Максимален размер на ангажиментите за разходи, които могат да бъдат поети през 2020 г.</t>
  </si>
  <si>
    <t>VI. Максимален размер на новите задължения за разходи, които могат да бъдат натрупани през 2020 г.</t>
  </si>
  <si>
    <t>VIІ. Разходи в областта на електронното управление и за използваните информационни и комуникационни технологии</t>
  </si>
  <si>
    <t xml:space="preserve"> </t>
  </si>
  <si>
    <t>за 2020 г. на НАЦИОНАЛНА АГЕНЦИЯ ЗА ПРИХОДИТЕ</t>
  </si>
  <si>
    <t>3. Разходи в областта на електронното управление и за използваните информационни и комуникационни технологии</t>
  </si>
  <si>
    <t>1.1.1. от Националната здравноосигурителна каса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</si>
</sst>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_л_в_-;\-* #,##0\ _л_в_-;_-* &quot;-&quot;\ _л_в_-;_-@_-"/>
    <numFmt numFmtId="173" formatCode="_-* #,##0.00\ _л_в_-;\-* #,##0.00\ _л_в_-;_-* &quot;-&quot;??\ _л_в_-;_-@_-"/>
    <numFmt numFmtId="174" formatCode="0.0_)"/>
    <numFmt numFmtId="175" formatCode="#,##0.0"/>
    <numFmt numFmtId="176" formatCode="[Blue]#,##0;[Red]\-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#,##0_ ;\-#,##0\ "/>
  </numFmts>
  <fonts count="5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thin">
        <color indexed="8"/>
      </left>
      <right style="medium">
        <color rgb="FF000000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55" applyFont="1" applyFill="1" applyAlignment="1" applyProtection="1">
      <alignment vertical="top"/>
      <protection/>
    </xf>
    <xf numFmtId="3" fontId="1" fillId="0" borderId="0" xfId="55" applyNumberFormat="1" applyFont="1" applyFill="1" applyAlignment="1" applyProtection="1">
      <alignment vertical="top"/>
      <protection/>
    </xf>
    <xf numFmtId="0" fontId="2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3" fillId="0" borderId="0" xfId="55" applyFont="1" applyFill="1" applyProtection="1">
      <alignment/>
      <protection/>
    </xf>
    <xf numFmtId="3" fontId="1" fillId="0" borderId="10" xfId="55" applyNumberFormat="1" applyFont="1" applyFill="1" applyBorder="1" applyAlignment="1" applyProtection="1">
      <alignment vertical="top"/>
      <protection/>
    </xf>
    <xf numFmtId="0" fontId="2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NumberFormat="1" applyFont="1" applyFill="1" applyBorder="1" applyAlignment="1" applyProtection="1">
      <alignment vertical="top" wrapText="1"/>
      <protection/>
    </xf>
    <xf numFmtId="0" fontId="4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Font="1" applyFill="1" applyProtection="1">
      <alignment/>
      <protection/>
    </xf>
    <xf numFmtId="174" fontId="1" fillId="0" borderId="0" xfId="55" applyNumberFormat="1" applyFont="1" applyFill="1" applyBorder="1" applyAlignment="1" applyProtection="1">
      <alignment horizontal="left" vertical="top" wrapText="1" indent="3"/>
      <protection/>
    </xf>
    <xf numFmtId="174" fontId="1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2" fillId="0" borderId="10" xfId="55" applyFont="1" applyFill="1" applyBorder="1" applyAlignment="1" applyProtection="1" quotePrefix="1">
      <alignment horizontal="left" vertical="top" wrapText="1"/>
      <protection/>
    </xf>
    <xf numFmtId="0" fontId="5" fillId="0" borderId="0" xfId="55" applyFont="1" applyFill="1" applyBorder="1" applyProtection="1">
      <alignment/>
      <protection/>
    </xf>
    <xf numFmtId="0" fontId="5" fillId="0" borderId="0" xfId="55" applyFont="1" applyFill="1" applyBorder="1" applyAlignment="1" applyProtection="1">
      <alignment vertical="top"/>
      <protection/>
    </xf>
    <xf numFmtId="0" fontId="1" fillId="0" borderId="11" xfId="55" applyFont="1" applyFill="1" applyBorder="1" applyAlignment="1" applyProtection="1">
      <alignment horizontal="center" vertical="top"/>
      <protection/>
    </xf>
    <xf numFmtId="0" fontId="1" fillId="0" borderId="0" xfId="55" applyFont="1" applyFill="1" applyAlignment="1" applyProtection="1" quotePrefix="1">
      <alignment horizontal="right"/>
      <protection/>
    </xf>
    <xf numFmtId="0" fontId="1" fillId="0" borderId="0" xfId="55" applyFont="1" applyFill="1" applyAlignment="1" applyProtection="1">
      <alignment horizontal="center" vertical="top"/>
      <protection/>
    </xf>
    <xf numFmtId="0" fontId="1" fillId="0" borderId="11" xfId="55" applyFont="1" applyFill="1" applyBorder="1" applyAlignment="1" applyProtection="1" quotePrefix="1">
      <alignment horizontal="center"/>
      <protection/>
    </xf>
    <xf numFmtId="0" fontId="6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3" fontId="2" fillId="0" borderId="10" xfId="55" applyNumberFormat="1" applyFont="1" applyFill="1" applyBorder="1" applyAlignment="1" applyProtection="1">
      <alignment vertical="top"/>
      <protection/>
    </xf>
    <xf numFmtId="3" fontId="2" fillId="0" borderId="0" xfId="55" applyNumberFormat="1" applyFont="1" applyFill="1" applyAlignment="1" applyProtection="1">
      <alignment vertical="top"/>
      <protection/>
    </xf>
    <xf numFmtId="174" fontId="6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0" fillId="33" borderId="0" xfId="0" applyFont="1" applyFill="1" applyAlignment="1">
      <alignment/>
    </xf>
    <xf numFmtId="3" fontId="7" fillId="33" borderId="12" xfId="0" applyNumberFormat="1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wrapText="1"/>
    </xf>
    <xf numFmtId="3" fontId="7" fillId="33" borderId="14" xfId="0" applyNumberFormat="1" applyFont="1" applyFill="1" applyBorder="1" applyAlignment="1">
      <alignment horizontal="right" wrapText="1" indent="1"/>
    </xf>
    <xf numFmtId="3" fontId="7" fillId="33" borderId="15" xfId="0" applyNumberFormat="1" applyFont="1" applyFill="1" applyBorder="1" applyAlignment="1">
      <alignment horizontal="right" wrapText="1" indent="1"/>
    </xf>
    <xf numFmtId="0" fontId="8" fillId="33" borderId="0" xfId="0" applyFont="1" applyFill="1" applyAlignment="1">
      <alignment wrapText="1"/>
    </xf>
    <xf numFmtId="176" fontId="8" fillId="33" borderId="0" xfId="0" applyNumberFormat="1" applyFont="1" applyFill="1" applyAlignment="1">
      <alignment wrapText="1"/>
    </xf>
    <xf numFmtId="3" fontId="8" fillId="33" borderId="0" xfId="0" applyNumberFormat="1" applyFont="1" applyFill="1" applyAlignment="1">
      <alignment wrapText="1"/>
    </xf>
    <xf numFmtId="0" fontId="8" fillId="33" borderId="16" xfId="0" applyFont="1" applyFill="1" applyBorder="1" applyAlignment="1" applyProtection="1">
      <alignment wrapText="1"/>
      <protection locked="0"/>
    </xf>
    <xf numFmtId="3" fontId="46" fillId="33" borderId="17" xfId="42" applyNumberFormat="1" applyFont="1" applyFill="1" applyBorder="1" applyAlignment="1" applyProtection="1">
      <alignment horizontal="right" vertical="center" wrapText="1"/>
      <protection locked="0"/>
    </xf>
    <xf numFmtId="0" fontId="47" fillId="33" borderId="18" xfId="0" applyFont="1" applyFill="1" applyBorder="1" applyAlignment="1" applyProtection="1">
      <alignment vertical="center" wrapText="1"/>
      <protection/>
    </xf>
    <xf numFmtId="3" fontId="47" fillId="33" borderId="17" xfId="42" applyNumberFormat="1" applyFont="1" applyFill="1" applyBorder="1" applyAlignment="1" applyProtection="1">
      <alignment horizontal="right" vertical="center" wrapText="1"/>
      <protection/>
    </xf>
    <xf numFmtId="3" fontId="0" fillId="33" borderId="0" xfId="0" applyNumberFormat="1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0" fontId="47" fillId="33" borderId="16" xfId="0" applyFont="1" applyFill="1" applyBorder="1" applyAlignment="1" applyProtection="1">
      <alignment horizontal="center"/>
      <protection locked="0"/>
    </xf>
    <xf numFmtId="0" fontId="48" fillId="33" borderId="18" xfId="0" applyFont="1" applyFill="1" applyBorder="1" applyAlignment="1">
      <alignment vertical="top" wrapText="1"/>
    </xf>
    <xf numFmtId="182" fontId="47" fillId="33" borderId="17" xfId="42" applyNumberFormat="1" applyFont="1" applyFill="1" applyBorder="1" applyAlignment="1" applyProtection="1">
      <alignment horizontal="right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48" fillId="33" borderId="18" xfId="0" applyFont="1" applyFill="1" applyBorder="1" applyAlignment="1" applyProtection="1">
      <alignment vertical="top" wrapText="1"/>
      <protection locked="0"/>
    </xf>
    <xf numFmtId="0" fontId="8" fillId="33" borderId="16" xfId="0" applyFont="1" applyFill="1" applyBorder="1" applyAlignment="1" applyProtection="1">
      <alignment horizontal="center" vertical="top" wrapText="1"/>
      <protection locked="0"/>
    </xf>
    <xf numFmtId="0" fontId="49" fillId="33" borderId="18" xfId="0" applyFont="1" applyFill="1" applyBorder="1" applyAlignment="1" applyProtection="1">
      <alignment horizontal="left" vertical="top" wrapText="1" indent="1"/>
      <protection locked="0"/>
    </xf>
    <xf numFmtId="182" fontId="46" fillId="33" borderId="17" xfId="42" applyNumberFormat="1" applyFont="1" applyFill="1" applyBorder="1" applyAlignment="1" applyProtection="1">
      <alignment horizontal="right" vertical="center" wrapText="1"/>
      <protection locked="0"/>
    </xf>
    <xf numFmtId="3" fontId="8" fillId="33" borderId="13" xfId="0" applyNumberFormat="1" applyFont="1" applyFill="1" applyBorder="1" applyAlignment="1" applyProtection="1">
      <alignment/>
      <protection/>
    </xf>
    <xf numFmtId="0" fontId="47" fillId="33" borderId="0" xfId="0" applyFont="1" applyFill="1" applyAlignment="1">
      <alignment horizontal="center" vertical="center" wrapText="1"/>
    </xf>
    <xf numFmtId="0" fontId="46" fillId="33" borderId="18" xfId="0" applyFont="1" applyFill="1" applyBorder="1" applyAlignment="1" applyProtection="1">
      <alignment vertical="center" wrapText="1"/>
      <protection/>
    </xf>
    <xf numFmtId="3" fontId="46" fillId="33" borderId="17" xfId="0" applyNumberFormat="1" applyFont="1" applyFill="1" applyBorder="1" applyAlignment="1" applyProtection="1">
      <alignment horizontal="right" vertical="center" wrapText="1"/>
      <protection/>
    </xf>
    <xf numFmtId="3" fontId="46" fillId="33" borderId="17" xfId="42" applyNumberFormat="1" applyFont="1" applyFill="1" applyBorder="1" applyAlignment="1" applyProtection="1">
      <alignment horizontal="right" vertical="center" wrapText="1"/>
      <protection/>
    </xf>
    <xf numFmtId="0" fontId="46" fillId="33" borderId="18" xfId="0" applyFont="1" applyFill="1" applyBorder="1" applyAlignment="1" applyProtection="1">
      <alignment horizontal="left" vertical="center" wrapText="1"/>
      <protection/>
    </xf>
    <xf numFmtId="3" fontId="49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18" xfId="0" applyFont="1" applyFill="1" applyBorder="1" applyAlignment="1" applyProtection="1">
      <alignment wrapText="1"/>
      <protection locked="0"/>
    </xf>
    <xf numFmtId="0" fontId="46" fillId="33" borderId="0" xfId="0" applyFont="1" applyFill="1" applyAlignment="1">
      <alignment wrapText="1"/>
    </xf>
    <xf numFmtId="3" fontId="8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19" xfId="0" applyFont="1" applyFill="1" applyBorder="1" applyAlignment="1" applyProtection="1">
      <alignment horizontal="left" vertical="center" wrapText="1"/>
      <protection locked="0"/>
    </xf>
    <xf numFmtId="0" fontId="46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 quotePrefix="1">
      <alignment vertical="top" wrapText="1"/>
      <protection locked="0"/>
    </xf>
    <xf numFmtId="182" fontId="47" fillId="33" borderId="0" xfId="42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0" applyNumberFormat="1" applyFont="1" applyFill="1" applyBorder="1" applyAlignment="1">
      <alignment horizontal="center" vertical="center" wrapText="1"/>
    </xf>
    <xf numFmtId="0" fontId="1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2" fillId="0" borderId="20" xfId="55" applyFont="1" applyFill="1" applyBorder="1" applyAlignment="1" applyProtection="1">
      <alignment horizontal="center" vertical="top"/>
      <protection/>
    </xf>
    <xf numFmtId="0" fontId="4" fillId="0" borderId="20" xfId="55" applyFont="1" applyFill="1" applyBorder="1" applyAlignment="1" applyProtection="1">
      <alignment horizontal="center" vertical="top"/>
      <protection/>
    </xf>
    <xf numFmtId="0" fontId="2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2" fillId="0" borderId="0" xfId="55" applyFont="1" applyFill="1" applyAlignment="1" applyProtection="1">
      <alignment vertical="top"/>
      <protection/>
    </xf>
    <xf numFmtId="174" fontId="2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9" fillId="0" borderId="0" xfId="55" applyFont="1" applyFill="1" applyProtection="1">
      <alignment/>
      <protection/>
    </xf>
    <xf numFmtId="174" fontId="8" fillId="33" borderId="21" xfId="0" applyNumberFormat="1" applyFont="1" applyFill="1" applyBorder="1" applyAlignment="1" applyProtection="1">
      <alignment horizontal="left" wrapText="1"/>
      <protection/>
    </xf>
    <xf numFmtId="174" fontId="8" fillId="33" borderId="22" xfId="0" applyNumberFormat="1" applyFont="1" applyFill="1" applyBorder="1" applyAlignment="1" applyProtection="1">
      <alignment horizontal="left" wrapText="1"/>
      <protection/>
    </xf>
    <xf numFmtId="3" fontId="7" fillId="33" borderId="23" xfId="0" applyNumberFormat="1" applyFont="1" applyFill="1" applyBorder="1" applyAlignment="1">
      <alignment horizontal="right" wrapText="1" indent="1"/>
    </xf>
    <xf numFmtId="0" fontId="2" fillId="0" borderId="0" xfId="55" applyFont="1" applyFill="1" applyAlignment="1" applyProtection="1" quotePrefix="1">
      <alignment horizontal="center" vertical="top"/>
      <protection locked="0"/>
    </xf>
    <xf numFmtId="0" fontId="2" fillId="0" borderId="0" xfId="55" applyFont="1" applyFill="1" applyAlignment="1" applyProtection="1">
      <alignment horizontal="center" vertical="top" wrapText="1"/>
      <protection locked="0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 applyProtection="1">
      <alignment horizontal="center" vertical="center"/>
      <protection locked="0"/>
    </xf>
    <xf numFmtId="0" fontId="47" fillId="33" borderId="0" xfId="0" applyFont="1" applyFill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74" fontId="8" fillId="33" borderId="25" xfId="0" applyNumberFormat="1" applyFont="1" applyFill="1" applyBorder="1" applyAlignment="1" applyProtection="1">
      <alignment horizontal="left" wrapText="1"/>
      <protection/>
    </xf>
    <xf numFmtId="174" fontId="8" fillId="33" borderId="16" xfId="0" applyNumberFormat="1" applyFont="1" applyFill="1" applyBorder="1" applyAlignment="1" applyProtection="1">
      <alignment horizontal="left" wrapText="1"/>
      <protection/>
    </xf>
    <xf numFmtId="0" fontId="8" fillId="33" borderId="26" xfId="0" applyFont="1" applyFill="1" applyBorder="1" applyAlignment="1" applyProtection="1">
      <alignment horizontal="center" wrapText="1"/>
      <protection/>
    </xf>
    <xf numFmtId="0" fontId="8" fillId="33" borderId="27" xfId="0" applyFont="1" applyFill="1" applyBorder="1" applyAlignment="1" applyProtection="1">
      <alignment horizontal="center" wrapText="1"/>
      <protection/>
    </xf>
    <xf numFmtId="174" fontId="8" fillId="33" borderId="28" xfId="0" applyNumberFormat="1" applyFont="1" applyFill="1" applyBorder="1" applyAlignment="1" applyProtection="1">
      <alignment horizontal="left" wrapText="1"/>
      <protection/>
    </xf>
    <xf numFmtId="174" fontId="8" fillId="33" borderId="29" xfId="0" applyNumberFormat="1" applyFont="1" applyFill="1" applyBorder="1" applyAlignment="1" applyProtection="1">
      <alignment horizontal="left" wrapText="1"/>
      <protection/>
    </xf>
    <xf numFmtId="3" fontId="7" fillId="33" borderId="30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hare\mf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4\PROEKT_PMS\home\karaslavov\Escritorio\&#1047;&#1072;%20&#1055;&#1052;&#1057;%20&#1087;&#1088;&#1080;&#1083;%202\Pril1-2013-MV-pro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kostova\Local%20Settings\Temporary%20Internet%20Files\OLK47\Pril1-2013-MV-pro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8\PROEKT_PMS\1000_2018_11.12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l+Pr"/>
      <sheetName val="Pr"/>
      <sheetName val="Klasif"/>
      <sheetName val="za pechat"/>
    </sheetNames>
    <sheetDataSet>
      <sheetData sheetId="2">
        <row r="26">
          <cell r="B26" t="str">
            <v> 1000.01.02</v>
          </cell>
        </row>
        <row r="27">
          <cell r="B27" t="str">
            <v> 1000.02.00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Zeros="0" tabSelected="1" view="pageBreakPreview" zoomScaleSheetLayoutView="100" zoomScalePageLayoutView="0" workbookViewId="0" topLeftCell="B13">
      <selection activeCell="B30" sqref="B30"/>
    </sheetView>
  </sheetViews>
  <sheetFormatPr defaultColWidth="10.57421875" defaultRowHeight="12.75"/>
  <cols>
    <col min="1" max="1" width="3.28125" style="1" hidden="1" customWidth="1"/>
    <col min="2" max="2" width="75.7109375" style="1" customWidth="1"/>
    <col min="3" max="3" width="14.7109375" style="1" customWidth="1"/>
    <col min="4" max="4" width="10.57421875" style="1" customWidth="1"/>
    <col min="5" max="5" width="12.421875" style="1" bestFit="1" customWidth="1"/>
    <col min="6" max="16384" width="10.57421875" style="1" customWidth="1"/>
  </cols>
  <sheetData>
    <row r="1" spans="1:3" ht="15">
      <c r="A1" s="1">
        <v>1</v>
      </c>
      <c r="B1" s="74" t="s">
        <v>8</v>
      </c>
      <c r="C1" s="74"/>
    </row>
    <row r="2" spans="1:3" ht="15">
      <c r="A2" s="1">
        <v>1</v>
      </c>
      <c r="B2" s="75" t="s">
        <v>41</v>
      </c>
      <c r="C2" s="75"/>
    </row>
    <row r="3" spans="1:3" ht="15">
      <c r="A3" s="1">
        <v>1</v>
      </c>
      <c r="B3" s="74" t="s">
        <v>40</v>
      </c>
      <c r="C3" s="74"/>
    </row>
    <row r="4" spans="1:3" ht="15.75" thickBot="1">
      <c r="A4" s="1">
        <v>1</v>
      </c>
      <c r="B4" s="18"/>
      <c r="C4" s="17"/>
    </row>
    <row r="5" spans="1:3" ht="15">
      <c r="A5" s="1">
        <v>1</v>
      </c>
      <c r="B5" s="65" t="s">
        <v>7</v>
      </c>
      <c r="C5" s="66" t="s">
        <v>6</v>
      </c>
    </row>
    <row r="6" spans="1:3" ht="15.75" thickBot="1">
      <c r="A6" s="1">
        <v>1</v>
      </c>
      <c r="B6" s="16"/>
      <c r="C6" s="19" t="s">
        <v>1</v>
      </c>
    </row>
    <row r="7" spans="1:3" ht="15">
      <c r="A7" s="1">
        <v>1</v>
      </c>
      <c r="B7" s="15"/>
      <c r="C7" s="14"/>
    </row>
    <row r="8" spans="1:3" ht="19.5" customHeight="1">
      <c r="A8" s="1">
        <v>1</v>
      </c>
      <c r="B8" s="6" t="s">
        <v>9</v>
      </c>
      <c r="C8" s="21">
        <f>C9</f>
        <v>2391000</v>
      </c>
    </row>
    <row r="9" spans="1:3" ht="19.5" customHeight="1">
      <c r="A9" s="4">
        <f>IF(AND(MAX(C9:C9)=0,MIN(C9:C9)=0),0,1)</f>
        <v>1</v>
      </c>
      <c r="B9" s="20" t="s">
        <v>11</v>
      </c>
      <c r="C9" s="22">
        <f>SUM(C10:C13)</f>
        <v>2391000</v>
      </c>
    </row>
    <row r="10" spans="1:3" ht="19.5" customHeight="1">
      <c r="A10" s="4">
        <f>IF(AND(MAX(C10:C10)=0,MIN(C10:C10)=0),0,1)</f>
        <v>1</v>
      </c>
      <c r="B10" s="12" t="s">
        <v>17</v>
      </c>
      <c r="C10" s="2">
        <v>366000</v>
      </c>
    </row>
    <row r="11" spans="1:3" ht="19.5" customHeight="1">
      <c r="A11" s="4"/>
      <c r="B11" s="12" t="s">
        <v>18</v>
      </c>
      <c r="C11" s="2">
        <v>304600</v>
      </c>
    </row>
    <row r="12" spans="1:3" ht="19.5" customHeight="1">
      <c r="A12" s="4"/>
      <c r="B12" s="12" t="s">
        <v>19</v>
      </c>
      <c r="C12" s="2">
        <v>1694000</v>
      </c>
    </row>
    <row r="13" spans="1:3" ht="19.5" customHeight="1">
      <c r="A13" s="4">
        <f>IF(AND(MAX(C13:C13)=0,MIN(C13:C13)=0),0,1)</f>
        <v>1</v>
      </c>
      <c r="B13" s="12" t="s">
        <v>20</v>
      </c>
      <c r="C13" s="2">
        <v>26400</v>
      </c>
    </row>
    <row r="14" spans="1:3" ht="19.5" customHeight="1">
      <c r="A14" s="1">
        <v>1</v>
      </c>
      <c r="B14" s="7"/>
      <c r="C14" s="22"/>
    </row>
    <row r="15" spans="1:3" ht="19.5" customHeight="1">
      <c r="A15" s="1">
        <v>1</v>
      </c>
      <c r="B15" s="13" t="s">
        <v>5</v>
      </c>
      <c r="C15" s="21">
        <f>C16+C22</f>
        <v>258945400</v>
      </c>
    </row>
    <row r="16" spans="1:5" ht="19.5" customHeight="1">
      <c r="A16" s="1">
        <v>1</v>
      </c>
      <c r="B16" s="23" t="s">
        <v>12</v>
      </c>
      <c r="C16" s="22">
        <v>253715400</v>
      </c>
      <c r="E16" s="2"/>
    </row>
    <row r="17" spans="1:3" ht="19.5" customHeight="1">
      <c r="A17" s="4">
        <f>IF(SUM(A18:A18)=0,0,1)</f>
        <v>1</v>
      </c>
      <c r="B17" s="11" t="s">
        <v>4</v>
      </c>
      <c r="C17" s="22"/>
    </row>
    <row r="18" spans="1:3" ht="19.5" customHeight="1">
      <c r="A18" s="4">
        <f>IF(AND(MAX(C18:C18)=0,MIN(C18:C18)=0),0,1)</f>
        <v>1</v>
      </c>
      <c r="B18" s="12" t="s">
        <v>16</v>
      </c>
      <c r="C18" s="2">
        <v>216554900</v>
      </c>
    </row>
    <row r="19" spans="1:3" ht="19.5" customHeight="1">
      <c r="A19" s="4"/>
      <c r="B19" s="12" t="s">
        <v>42</v>
      </c>
      <c r="C19" s="2">
        <v>36465625</v>
      </c>
    </row>
    <row r="20" spans="1:3" ht="19.5" customHeight="1">
      <c r="A20" s="4"/>
      <c r="B20" s="12" t="s">
        <v>43</v>
      </c>
      <c r="C20" s="2">
        <v>658300</v>
      </c>
    </row>
    <row r="21" spans="1:3" ht="36.75" customHeight="1">
      <c r="A21" s="4"/>
      <c r="B21" s="12" t="s">
        <v>44</v>
      </c>
      <c r="C21" s="2">
        <v>36575</v>
      </c>
    </row>
    <row r="22" spans="1:3" ht="19.5" customHeight="1">
      <c r="A22" s="4">
        <f>IF(AND(MAX(C22:C22)=0,MIN(C22:C22)=0),0,1)</f>
        <v>1</v>
      </c>
      <c r="B22" s="23" t="s">
        <v>13</v>
      </c>
      <c r="C22" s="22">
        <f>C23</f>
        <v>5230000</v>
      </c>
    </row>
    <row r="23" spans="1:3" ht="19.5" customHeight="1">
      <c r="A23" s="4">
        <f>IF(AND(MAX(C23:C23)=0,MIN(C23:C23)=0),0,1)</f>
        <v>1</v>
      </c>
      <c r="B23" s="12" t="s">
        <v>21</v>
      </c>
      <c r="C23" s="2">
        <v>5230000</v>
      </c>
    </row>
    <row r="24" spans="1:3" ht="19.5" customHeight="1">
      <c r="A24" s="1">
        <v>1</v>
      </c>
      <c r="B24" s="9"/>
      <c r="C24" s="22"/>
    </row>
    <row r="25" spans="1:3" ht="19.5" customHeight="1">
      <c r="A25" s="10">
        <v>1</v>
      </c>
      <c r="B25" s="8" t="s">
        <v>10</v>
      </c>
      <c r="C25" s="21">
        <f>C27+C30+C32</f>
        <v>256554400</v>
      </c>
    </row>
    <row r="26" spans="1:3" ht="9" customHeight="1">
      <c r="A26" s="1">
        <v>1</v>
      </c>
      <c r="B26" s="9"/>
      <c r="C26" s="22"/>
    </row>
    <row r="27" spans="1:3" ht="19.5" customHeight="1">
      <c r="A27" s="4">
        <f>IF(AND(MAX(C27:C27)=0,MIN(C27:C27)=0),0,1)</f>
        <v>1</v>
      </c>
      <c r="B27" s="3" t="s">
        <v>45</v>
      </c>
      <c r="C27" s="22">
        <f>C28</f>
        <v>5532200</v>
      </c>
    </row>
    <row r="28" spans="1:3" ht="19.5" customHeight="1">
      <c r="A28" s="4">
        <f>IF(AND(MAX(C28:C28)=0,MIN(C28:C28)=0),0,1)</f>
        <v>1</v>
      </c>
      <c r="B28" s="64" t="s">
        <v>46</v>
      </c>
      <c r="C28" s="2">
        <v>5532200</v>
      </c>
    </row>
    <row r="29" spans="1:3" ht="19.5" customHeight="1">
      <c r="A29" s="4"/>
      <c r="B29" s="64" t="s">
        <v>57</v>
      </c>
      <c r="C29" s="2">
        <v>5532200</v>
      </c>
    </row>
    <row r="30" spans="1:3" ht="30">
      <c r="A30" s="4">
        <f>IF(AND(MAX(C30:C30)=0,MIN(C30:C30)=0),0,1)</f>
        <v>1</v>
      </c>
      <c r="B30" s="3" t="s">
        <v>47</v>
      </c>
      <c r="C30" s="22">
        <f>C31</f>
        <v>-151500</v>
      </c>
    </row>
    <row r="31" spans="1:3" ht="19.5" customHeight="1">
      <c r="A31" s="4">
        <f>IF(AND(MAX(C31:C31)=0,MIN(C31:C31)=0),0,1)</f>
        <v>1</v>
      </c>
      <c r="B31" s="64" t="s">
        <v>48</v>
      </c>
      <c r="C31" s="2">
        <v>-151500</v>
      </c>
    </row>
    <row r="32" spans="1:3" ht="19.5" customHeight="1">
      <c r="A32" s="4">
        <f>IF(AND(MAX(C32:C32)=0,MIN(C32:C32)=0),0,1)</f>
        <v>1</v>
      </c>
      <c r="B32" s="3" t="s">
        <v>49</v>
      </c>
      <c r="C32" s="22">
        <v>251173700</v>
      </c>
    </row>
    <row r="33" spans="1:3" ht="19.5" customHeight="1">
      <c r="A33" s="4">
        <f>IF(AND(MAX(C33:C33)=0,MIN(C33:C33)=0),0,1)</f>
        <v>1</v>
      </c>
      <c r="B33" s="64" t="s">
        <v>50</v>
      </c>
      <c r="C33" s="2">
        <v>251173700</v>
      </c>
    </row>
    <row r="34" spans="1:3" ht="8.25" customHeight="1">
      <c r="A34" s="4"/>
      <c r="B34" s="3"/>
      <c r="C34" s="22"/>
    </row>
    <row r="35" spans="1:5" ht="19.5" customHeight="1">
      <c r="A35" s="1">
        <v>1</v>
      </c>
      <c r="B35" s="6" t="s">
        <v>14</v>
      </c>
      <c r="C35" s="5">
        <f>C8-C15+C25</f>
        <v>0</v>
      </c>
      <c r="E35" s="1" t="s">
        <v>54</v>
      </c>
    </row>
    <row r="36" spans="1:3" ht="10.5" customHeight="1">
      <c r="A36" s="1">
        <v>1</v>
      </c>
      <c r="B36" s="7"/>
      <c r="C36" s="2"/>
    </row>
    <row r="37" spans="2:3" ht="30">
      <c r="B37" s="67" t="s">
        <v>51</v>
      </c>
      <c r="C37" s="22">
        <v>44932200</v>
      </c>
    </row>
    <row r="38" spans="2:3" ht="7.5" customHeight="1">
      <c r="B38" s="67"/>
      <c r="C38" s="22"/>
    </row>
    <row r="39" spans="2:3" ht="30">
      <c r="B39" s="67" t="s">
        <v>52</v>
      </c>
      <c r="C39" s="22">
        <v>41732200</v>
      </c>
    </row>
    <row r="40" spans="2:3" ht="6.75" customHeight="1">
      <c r="B40" s="67"/>
      <c r="C40" s="22"/>
    </row>
    <row r="41" spans="2:3" ht="30">
      <c r="B41" s="67" t="s">
        <v>53</v>
      </c>
      <c r="C41" s="22">
        <v>7814500</v>
      </c>
    </row>
    <row r="42" spans="1:5" s="68" customFormat="1" ht="16.5" customHeight="1">
      <c r="A42" s="68">
        <v>1</v>
      </c>
      <c r="B42" s="69" t="s">
        <v>12</v>
      </c>
      <c r="C42" s="22">
        <v>5274500</v>
      </c>
      <c r="E42" s="22"/>
    </row>
    <row r="43" spans="1:3" s="68" customFormat="1" ht="19.5" customHeight="1">
      <c r="A43" s="70">
        <f>IF(AND(MAX(C43:C43)=0,MIN(C43:C43)=0),0,1)</f>
        <v>1</v>
      </c>
      <c r="B43" s="69" t="s">
        <v>13</v>
      </c>
      <c r="C43" s="22">
        <v>2540000</v>
      </c>
    </row>
  </sheetData>
  <sheetProtection/>
  <mergeCells count="3">
    <mergeCell ref="B1:C1"/>
    <mergeCell ref="B2:C2"/>
    <mergeCell ref="B3:C3"/>
  </mergeCells>
  <printOptions horizontalCentered="1"/>
  <pageMargins left="0.5905511811023623" right="0.5905511811023623" top="0.7874015748031497" bottom="0.7874015748031497" header="0.5905511811023623" footer="0.5118110236220472"/>
  <pageSetup blackAndWhite="1" horizontalDpi="600" verticalDpi="600" orientation="portrait" paperSize="9" scale="90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46"/>
  <sheetViews>
    <sheetView showZeros="0" view="pageBreakPreview" zoomScaleNormal="110" zoomScaleSheetLayoutView="100" zoomScalePageLayoutView="0" workbookViewId="0" topLeftCell="A1">
      <selection activeCell="C41" sqref="C41"/>
    </sheetView>
  </sheetViews>
  <sheetFormatPr defaultColWidth="9.140625" defaultRowHeight="12.75"/>
  <cols>
    <col min="1" max="1" width="16.00390625" style="24" customWidth="1"/>
    <col min="2" max="2" width="84.421875" style="24" customWidth="1"/>
    <col min="3" max="3" width="26.28125" style="36" customWidth="1"/>
    <col min="4" max="4" width="13.57421875" style="24" customWidth="1"/>
    <col min="5" max="16384" width="9.140625" style="24" customWidth="1"/>
  </cols>
  <sheetData>
    <row r="1" spans="1:3" ht="15">
      <c r="A1" s="76" t="s">
        <v>23</v>
      </c>
      <c r="B1" s="76"/>
      <c r="C1" s="76"/>
    </row>
    <row r="2" spans="1:3" ht="15">
      <c r="A2" s="77" t="s">
        <v>55</v>
      </c>
      <c r="B2" s="77"/>
      <c r="C2" s="77"/>
    </row>
    <row r="3" spans="1:3" ht="12.75">
      <c r="A3" s="37"/>
      <c r="B3" s="78"/>
      <c r="C3" s="78"/>
    </row>
    <row r="4" spans="1:3" ht="13.5" thickBot="1">
      <c r="A4" s="37"/>
      <c r="B4" s="38"/>
      <c r="C4" s="39"/>
    </row>
    <row r="5" spans="1:3" ht="15" customHeight="1" thickBot="1">
      <c r="A5" s="79" t="s">
        <v>22</v>
      </c>
      <c r="B5" s="80" t="s">
        <v>34</v>
      </c>
      <c r="C5" s="80" t="s">
        <v>35</v>
      </c>
    </row>
    <row r="6" spans="1:3" ht="12.75" thickBot="1">
      <c r="A6" s="79"/>
      <c r="B6" s="81"/>
      <c r="C6" s="81"/>
    </row>
    <row r="7" spans="1:3" ht="12.75" thickBot="1">
      <c r="A7" s="79"/>
      <c r="B7" s="82"/>
      <c r="C7" s="82"/>
    </row>
    <row r="8" spans="1:3" ht="12.75" thickBot="1">
      <c r="A8" s="40"/>
      <c r="B8" s="41" t="s">
        <v>24</v>
      </c>
      <c r="C8" s="42">
        <f>+C9</f>
        <v>258945400</v>
      </c>
    </row>
    <row r="9" spans="1:3" ht="12.75" thickBot="1">
      <c r="A9" s="43" t="str">
        <f>+'[3]Klasif'!B26</f>
        <v> 1000.01.02</v>
      </c>
      <c r="B9" s="44" t="s">
        <v>0</v>
      </c>
      <c r="C9" s="42">
        <f>SUM(C10)</f>
        <v>258945400</v>
      </c>
    </row>
    <row r="10" spans="1:3" ht="13.5" thickBot="1">
      <c r="A10" s="45" t="str">
        <f>+'[3]Klasif'!B27</f>
        <v> 1000.02.00</v>
      </c>
      <c r="B10" s="46" t="s">
        <v>25</v>
      </c>
      <c r="C10" s="47">
        <v>258945400</v>
      </c>
    </row>
    <row r="11" spans="1:3" ht="12.75" thickBot="1">
      <c r="A11" s="60"/>
      <c r="B11" s="61"/>
      <c r="C11" s="62"/>
    </row>
    <row r="12" spans="1:3" ht="25.5" thickBot="1">
      <c r="A12" s="89" t="s">
        <v>15</v>
      </c>
      <c r="B12" s="90"/>
      <c r="C12" s="25" t="s">
        <v>3</v>
      </c>
    </row>
    <row r="13" spans="1:3" ht="13.5" thickBot="1">
      <c r="A13" s="91"/>
      <c r="B13" s="92"/>
      <c r="C13" s="26"/>
    </row>
    <row r="14" spans="1:3" ht="13.5" thickBot="1">
      <c r="A14" s="83" t="s">
        <v>37</v>
      </c>
      <c r="B14" s="84"/>
      <c r="C14" s="27">
        <v>44932200</v>
      </c>
    </row>
    <row r="15" spans="1:3" ht="13.5" thickBot="1">
      <c r="A15" s="85"/>
      <c r="B15" s="86"/>
      <c r="C15" s="48"/>
    </row>
    <row r="16" spans="1:3" ht="12.75" customHeight="1" thickBot="1">
      <c r="A16" s="87" t="s">
        <v>38</v>
      </c>
      <c r="B16" s="88"/>
      <c r="C16" s="28">
        <v>41732200</v>
      </c>
    </row>
    <row r="17" spans="1:3" ht="12.75" customHeight="1" thickBot="1">
      <c r="A17" s="71"/>
      <c r="B17" s="72"/>
      <c r="C17" s="73"/>
    </row>
    <row r="18" spans="1:3" ht="13.5" thickBot="1">
      <c r="A18" s="83" t="s">
        <v>56</v>
      </c>
      <c r="B18" s="84"/>
      <c r="C18" s="27">
        <v>7814500</v>
      </c>
    </row>
    <row r="19" spans="1:3" ht="13.5" thickBot="1">
      <c r="A19" s="85"/>
      <c r="B19" s="86"/>
      <c r="C19" s="48"/>
    </row>
    <row r="20" spans="1:3" ht="12.75">
      <c r="A20" s="29"/>
      <c r="B20" s="29"/>
      <c r="C20" s="30"/>
    </row>
    <row r="21" spans="1:3" ht="12.75">
      <c r="A21" s="29"/>
      <c r="B21" s="29"/>
      <c r="C21" s="30"/>
    </row>
    <row r="22" spans="1:3" ht="12.75">
      <c r="A22" s="29"/>
      <c r="B22" s="29"/>
      <c r="C22" s="30"/>
    </row>
    <row r="23" spans="1:3" ht="15" customHeight="1">
      <c r="A23" s="29"/>
      <c r="B23" s="29"/>
      <c r="C23" s="31"/>
    </row>
    <row r="24" spans="2:3" ht="14.25" customHeight="1">
      <c r="B24" s="76" t="s">
        <v>26</v>
      </c>
      <c r="C24" s="76"/>
    </row>
    <row r="25" spans="2:3" ht="14.25" customHeight="1">
      <c r="B25" s="77" t="s">
        <v>39</v>
      </c>
      <c r="C25" s="77"/>
    </row>
    <row r="26" spans="2:3" ht="14.25" customHeight="1" thickBot="1">
      <c r="B26" s="49"/>
      <c r="C26" s="38"/>
    </row>
    <row r="27" spans="2:3" ht="25.5" thickBot="1">
      <c r="B27" s="58" t="s">
        <v>36</v>
      </c>
      <c r="C27" s="63" t="s">
        <v>3</v>
      </c>
    </row>
    <row r="28" spans="2:3" ht="14.25" customHeight="1" thickBot="1">
      <c r="B28" s="50"/>
      <c r="C28" s="51"/>
    </row>
    <row r="29" spans="2:3" ht="14.25" customHeight="1" thickBot="1">
      <c r="B29" s="34" t="s">
        <v>33</v>
      </c>
      <c r="C29" s="35">
        <f>+SUM(C30:C33)</f>
        <v>258945400</v>
      </c>
    </row>
    <row r="30" spans="2:3" ht="14.25" customHeight="1" thickBot="1">
      <c r="B30" s="50" t="s">
        <v>2</v>
      </c>
      <c r="C30" s="52"/>
    </row>
    <row r="31" spans="2:3" ht="14.25" customHeight="1" thickBot="1">
      <c r="B31" s="53" t="s">
        <v>27</v>
      </c>
      <c r="C31" s="33">
        <v>216554900</v>
      </c>
    </row>
    <row r="32" spans="2:3" ht="14.25" customHeight="1" thickBot="1">
      <c r="B32" s="53" t="s">
        <v>28</v>
      </c>
      <c r="C32" s="33">
        <f>36465625+658300+36575</f>
        <v>37160500</v>
      </c>
    </row>
    <row r="33" spans="2:3" ht="14.25" customHeight="1" thickBot="1">
      <c r="B33" s="53" t="s">
        <v>29</v>
      </c>
      <c r="C33" s="33">
        <v>5230000</v>
      </c>
    </row>
    <row r="34" spans="2:3" ht="14.25" customHeight="1" thickBot="1">
      <c r="B34" s="32"/>
      <c r="C34" s="33"/>
    </row>
    <row r="35" spans="2:3" ht="14.25" customHeight="1" thickBot="1">
      <c r="B35" s="34" t="s">
        <v>30</v>
      </c>
      <c r="C35" s="35">
        <f>+SUM(C36:C40)</f>
        <v>0</v>
      </c>
    </row>
    <row r="36" spans="2:3" ht="14.25" customHeight="1" hidden="1" thickBot="1">
      <c r="B36" s="53"/>
      <c r="C36" s="52"/>
    </row>
    <row r="37" spans="2:3" ht="14.25" customHeight="1" hidden="1" thickBot="1">
      <c r="B37" s="32"/>
      <c r="C37" s="54"/>
    </row>
    <row r="38" spans="2:3" ht="13.5" hidden="1" thickBot="1">
      <c r="B38" s="32"/>
      <c r="C38" s="57"/>
    </row>
    <row r="39" spans="2:3" ht="14.25" customHeight="1" hidden="1" thickBot="1">
      <c r="B39" s="32"/>
      <c r="C39" s="57"/>
    </row>
    <row r="40" spans="2:3" ht="14.25" customHeight="1" thickBot="1">
      <c r="B40" s="55"/>
      <c r="C40" s="33"/>
    </row>
    <row r="41" spans="2:3" ht="14.25" customHeight="1" thickBot="1">
      <c r="B41" s="34" t="s">
        <v>31</v>
      </c>
      <c r="C41" s="35">
        <f>+C29+C35</f>
        <v>258945400</v>
      </c>
    </row>
    <row r="42" spans="2:3" ht="14.25" customHeight="1" hidden="1" thickBot="1">
      <c r="B42" s="34"/>
      <c r="C42" s="35"/>
    </row>
    <row r="43" spans="2:3" ht="14.25" customHeight="1" hidden="1" thickBot="1">
      <c r="B43" s="50" t="s">
        <v>32</v>
      </c>
      <c r="C43" s="33"/>
    </row>
    <row r="44" spans="2:3" ht="14.25" customHeight="1">
      <c r="B44" s="56"/>
      <c r="C44" s="39"/>
    </row>
    <row r="45" spans="2:3" ht="12.75" hidden="1" thickBot="1">
      <c r="B45" s="34"/>
      <c r="C45" s="35"/>
    </row>
    <row r="46" spans="2:3" ht="13.5" hidden="1" thickBot="1">
      <c r="B46" s="59" t="s">
        <v>32</v>
      </c>
      <c r="C46" s="52" t="e">
        <f>+#REF!+#REF!+C43+#REF!+#REF!+#REF!+#REF!+#REF!+#REF!</f>
        <v>#REF!</v>
      </c>
    </row>
  </sheetData>
  <sheetProtection selectLockedCells="1" selectUnlockedCells="1"/>
  <mergeCells count="15">
    <mergeCell ref="A1:C1"/>
    <mergeCell ref="A2:C2"/>
    <mergeCell ref="C5:C7"/>
    <mergeCell ref="A14:B14"/>
    <mergeCell ref="A16:B16"/>
    <mergeCell ref="A12:B12"/>
    <mergeCell ref="A13:B13"/>
    <mergeCell ref="A15:B15"/>
    <mergeCell ref="B24:C24"/>
    <mergeCell ref="B25:C25"/>
    <mergeCell ref="B3:C3"/>
    <mergeCell ref="A5:A7"/>
    <mergeCell ref="B5:B7"/>
    <mergeCell ref="A18:B18"/>
    <mergeCell ref="A19:B19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Костова</dc:creator>
  <cp:keywords/>
  <dc:description/>
  <cp:lastModifiedBy>САШКА ИВАНОВА МАРИНОВА</cp:lastModifiedBy>
  <cp:lastPrinted>2020-01-22T09:49:46Z</cp:lastPrinted>
  <dcterms:created xsi:type="dcterms:W3CDTF">2014-01-27T12:51:15Z</dcterms:created>
  <dcterms:modified xsi:type="dcterms:W3CDTF">2020-01-22T10:12:56Z</dcterms:modified>
  <cp:category/>
  <cp:version/>
  <cp:contentType/>
  <cp:contentStatus/>
</cp:coreProperties>
</file>