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760" tabRatio="579" activeTab="0"/>
  </bookViews>
  <sheets>
    <sheet name="1000" sheetId="1" r:id="rId1"/>
    <sheet name="1000-НАП" sheetId="2" r:id="rId2"/>
  </sheets>
  <externalReferences>
    <externalReference r:id="rId5"/>
    <externalReference r:id="rId6"/>
    <externalReference r:id="rId7"/>
  </externalReferences>
  <definedNames>
    <definedName name="\c">#N/A</definedName>
    <definedName name="_c">NA()</definedName>
    <definedName name="A" localSheetId="0">#REF!</definedName>
    <definedName name="A">#REF!</definedName>
    <definedName name="B" localSheetId="0">#REF!</definedName>
    <definedName name="B">#REF!</definedName>
    <definedName name="C_" localSheetId="0">#N/A</definedName>
    <definedName name="C_">NA()</definedName>
    <definedName name="E" localSheetId="0">#REF!</definedName>
    <definedName name="E">#REF!</definedName>
    <definedName name="F" localSheetId="0">#REF!</definedName>
    <definedName name="F">#REF!</definedName>
    <definedName name="_xlnm.Print_Area" localSheetId="0">'1000'!$B$2:$C$36</definedName>
    <definedName name="_xlnm.Print_Area" localSheetId="1">'1000-НАП'!$A$1:$C$45</definedName>
    <definedName name="_xlnm.Print_Titles" localSheetId="0">'1000'!$B:$B,'1000'!$5:$9</definedName>
  </definedNames>
  <calcPr fullCalcOnLoad="1"/>
</workbook>
</file>

<file path=xl/sharedStrings.xml><?xml version="1.0" encoding="utf-8"?>
<sst xmlns="http://schemas.openxmlformats.org/spreadsheetml/2006/main" count="58" uniqueCount="55">
  <si>
    <t>Политика в областта на ефективното събиране на всички държавни приходи</t>
  </si>
  <si>
    <t>(лева)</t>
  </si>
  <si>
    <t>от тях за:</t>
  </si>
  <si>
    <t>Сума
(в лева)</t>
  </si>
  <si>
    <t>в т.ч.</t>
  </si>
  <si>
    <t>II. РАЗХОДИ</t>
  </si>
  <si>
    <t>СУМА</t>
  </si>
  <si>
    <t>П О К А З А Т Е Л И</t>
  </si>
  <si>
    <t>Б Ю Д Ж Е Т</t>
  </si>
  <si>
    <t>III. БЮДЖЕТНИ ВЗАИМООТНОШЕНИЯ (ТРАНСФЕРИ) - (+/-)</t>
  </si>
  <si>
    <t>1. Неданъчни приходи</t>
  </si>
  <si>
    <t>1. Текущи разходи</t>
  </si>
  <si>
    <t>2. Капиталови разходи</t>
  </si>
  <si>
    <t>ПОКАЗАТЕЛИ</t>
  </si>
  <si>
    <t>1.1. Държавни такси</t>
  </si>
  <si>
    <t>1.2. Приходи и доходи от собственост</t>
  </si>
  <si>
    <t>1.3. Глоби, санкции и наказателни лихви</t>
  </si>
  <si>
    <t>1.4. Други приходи</t>
  </si>
  <si>
    <t>2.1. Придобиване на дълготрайни активи и основен ремонт</t>
  </si>
  <si>
    <t xml:space="preserve">Класификационен код </t>
  </si>
  <si>
    <t>Разпределение на разходите по области на политики и бюджетни програми</t>
  </si>
  <si>
    <t>Общо разходи</t>
  </si>
  <si>
    <t>Бюджетна програма „Администриране на държавните приходи”</t>
  </si>
  <si>
    <t>Разпределение на ведомствените и администрираните разходи по бюджетни програми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</si>
  <si>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</si>
  <si>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</si>
  <si>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</si>
  <si>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</si>
  <si>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</si>
  <si>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</si>
  <si>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I. Общо ведомствени разходи </t>
  </si>
  <si>
    <t xml:space="preserve">Наименование на областта на политика /бюджетната програма </t>
  </si>
  <si>
    <t>Сума                                                  (в лева)</t>
  </si>
  <si>
    <t>ЗА 2019 ГОДИНА</t>
  </si>
  <si>
    <t>1. Максимален размер на ангажиментите за разходи, които могат да бъдат поети през 2019 г.</t>
  </si>
  <si>
    <t>2. Максимален размер на новите задължения за разходи, които могат да бъдат натрупани през 2019 г.</t>
  </si>
  <si>
    <t>НА НАЦИОНАЛНА АГЕНЦИЯ ЗА ПРИХОДИТЕ</t>
  </si>
  <si>
    <t>1.2. Издръжка</t>
  </si>
  <si>
    <t xml:space="preserve">I. ПРИХОДИ </t>
  </si>
  <si>
    <t>1. Бюджетни взаимоотношения с други бюджетни организации  (+/-)</t>
  </si>
  <si>
    <t>1.1. Получени трансфери (+)</t>
  </si>
  <si>
    <t>1.1.1. - от Националната здравноосигурителна каса</t>
  </si>
  <si>
    <t>1.1.  Персонал</t>
  </si>
  <si>
    <t>1.3.  Текущи трансфери, обезщетения и помощи за домакинствата</t>
  </si>
  <si>
    <t>2. Трансфери между бюджети и сметки за средствата от Европейския съюз (+/-)</t>
  </si>
  <si>
    <t>2.1. Предоставени трансфери (-)</t>
  </si>
  <si>
    <t>3. Разчети за извършени плащания в СЕБРА (+/-)</t>
  </si>
  <si>
    <t>3.1. Разчети с първостепенен разпоредител за плащания в СЕБРА (+)</t>
  </si>
  <si>
    <t>за 2019 г. на  Национална агенция за приходите</t>
  </si>
  <si>
    <t>за 2019 г. на Национална агенция за приходите</t>
  </si>
  <si>
    <t>1000.02.00 Бюджетна програма „Администриране на държавните приходи”</t>
  </si>
  <si>
    <t>Кампания „Игра на лотариен принцип с касови бележки“</t>
  </si>
  <si>
    <t>Образователната програма „Влез в час с данъците“</t>
  </si>
  <si>
    <t>3. Разходи в областта на електронното управление и за използваните информационни и комуникационни технологии</t>
  </si>
  <si>
    <t>IV. БЮДЖЕТНО САЛДО (+/-)     (I - ІІ + ІІІ)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</si>
</sst>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  <numFmt numFmtId="181" formatCode="[$-402]dd\ mmmm\ yyyy\ &quot;г.&quot;"/>
  </numFmts>
  <fonts count="5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55" applyFont="1" applyFill="1" applyAlignment="1" applyProtection="1">
      <alignment vertical="top"/>
      <protection/>
    </xf>
    <xf numFmtId="3" fontId="1" fillId="0" borderId="0" xfId="55" applyNumberFormat="1" applyFont="1" applyFill="1" applyAlignment="1" applyProtection="1">
      <alignment vertical="top"/>
      <protection/>
    </xf>
    <xf numFmtId="0" fontId="2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3" fillId="0" borderId="0" xfId="55" applyFont="1" applyFill="1" applyProtection="1">
      <alignment/>
      <protection/>
    </xf>
    <xf numFmtId="0" fontId="2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NumberFormat="1" applyFont="1" applyFill="1" applyBorder="1" applyAlignment="1" applyProtection="1">
      <alignment vertical="top" wrapText="1"/>
      <protection/>
    </xf>
    <xf numFmtId="0" fontId="4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NumberFormat="1" applyFont="1" applyFill="1" applyBorder="1" applyAlignment="1" applyProtection="1" quotePrefix="1">
      <alignment horizontal="left" vertical="top" wrapText="1"/>
      <protection/>
    </xf>
    <xf numFmtId="0" fontId="1" fillId="0" borderId="0" xfId="55" applyFont="1" applyFill="1" applyProtection="1">
      <alignment/>
      <protection/>
    </xf>
    <xf numFmtId="172" fontId="1" fillId="0" borderId="0" xfId="55" applyNumberFormat="1" applyFont="1" applyFill="1" applyBorder="1" applyAlignment="1" applyProtection="1">
      <alignment horizontal="left" vertical="top" wrapText="1" indent="3"/>
      <protection/>
    </xf>
    <xf numFmtId="172" fontId="1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2" fillId="0" borderId="10" xfId="55" applyFont="1" applyFill="1" applyBorder="1" applyAlignment="1" applyProtection="1" quotePrefix="1">
      <alignment horizontal="left" vertical="top" wrapText="1"/>
      <protection/>
    </xf>
    <xf numFmtId="0" fontId="5" fillId="0" borderId="0" xfId="55" applyFont="1" applyFill="1" applyBorder="1" applyProtection="1">
      <alignment/>
      <protection/>
    </xf>
    <xf numFmtId="0" fontId="5" fillId="0" borderId="0" xfId="55" applyFont="1" applyFill="1" applyBorder="1" applyAlignment="1" applyProtection="1">
      <alignment vertical="top"/>
      <protection/>
    </xf>
    <xf numFmtId="0" fontId="1" fillId="0" borderId="11" xfId="55" applyFont="1" applyFill="1" applyBorder="1" applyAlignment="1" applyProtection="1">
      <alignment horizontal="center" vertical="top"/>
      <protection/>
    </xf>
    <xf numFmtId="0" fontId="4" fillId="0" borderId="0" xfId="55" applyFont="1" applyFill="1" applyBorder="1" applyAlignment="1" applyProtection="1">
      <alignment horizontal="center" vertical="top"/>
      <protection/>
    </xf>
    <xf numFmtId="0" fontId="2" fillId="0" borderId="0" xfId="55" applyFont="1" applyFill="1" applyBorder="1" applyAlignment="1" applyProtection="1">
      <alignment horizontal="center" vertical="top"/>
      <protection/>
    </xf>
    <xf numFmtId="0" fontId="2" fillId="0" borderId="12" xfId="55" applyFont="1" applyFill="1" applyBorder="1" applyAlignment="1" applyProtection="1">
      <alignment horizontal="center"/>
      <protection/>
    </xf>
    <xf numFmtId="0" fontId="1" fillId="0" borderId="12" xfId="55" applyFont="1" applyFill="1" applyBorder="1" applyAlignment="1" applyProtection="1">
      <alignment vertical="top"/>
      <protection/>
    </xf>
    <xf numFmtId="0" fontId="1" fillId="0" borderId="0" xfId="55" applyFont="1" applyFill="1" applyAlignment="1" applyProtection="1" quotePrefix="1">
      <alignment horizontal="right"/>
      <protection/>
    </xf>
    <xf numFmtId="0" fontId="1" fillId="0" borderId="0" xfId="55" applyFont="1" applyFill="1" applyAlignment="1" applyProtection="1">
      <alignment horizontal="center" vertical="top"/>
      <protection/>
    </xf>
    <xf numFmtId="0" fontId="2" fillId="0" borderId="0" xfId="55" applyFont="1" applyFill="1" applyAlignment="1" applyProtection="1" quotePrefix="1">
      <alignment horizontal="left" vertical="top"/>
      <protection/>
    </xf>
    <xf numFmtId="0" fontId="1" fillId="0" borderId="11" xfId="55" applyFont="1" applyFill="1" applyBorder="1" applyAlignment="1" applyProtection="1" quotePrefix="1">
      <alignment horizontal="center"/>
      <protection/>
    </xf>
    <xf numFmtId="0" fontId="6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7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3" fontId="2" fillId="0" borderId="10" xfId="55" applyNumberFormat="1" applyFont="1" applyFill="1" applyBorder="1" applyAlignment="1" applyProtection="1">
      <alignment vertical="top"/>
      <protection/>
    </xf>
    <xf numFmtId="3" fontId="2" fillId="0" borderId="0" xfId="55" applyNumberFormat="1" applyFont="1" applyFill="1" applyAlignment="1" applyProtection="1">
      <alignment vertical="top"/>
      <protection/>
    </xf>
    <xf numFmtId="172" fontId="6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0" fillId="33" borderId="0" xfId="0" applyFont="1" applyFill="1" applyAlignment="1">
      <alignment/>
    </xf>
    <xf numFmtId="3" fontId="8" fillId="33" borderId="13" xfId="0" applyNumberFormat="1" applyFont="1" applyFill="1" applyBorder="1" applyAlignment="1">
      <alignment horizontal="center" vertical="center" wrapText="1"/>
    </xf>
    <xf numFmtId="174" fontId="9" fillId="33" borderId="14" xfId="0" applyNumberFormat="1" applyFont="1" applyFill="1" applyBorder="1" applyAlignment="1">
      <alignment wrapText="1"/>
    </xf>
    <xf numFmtId="3" fontId="8" fillId="33" borderId="15" xfId="0" applyNumberFormat="1" applyFont="1" applyFill="1" applyBorder="1" applyAlignment="1">
      <alignment horizontal="right" wrapText="1" indent="1"/>
    </xf>
    <xf numFmtId="3" fontId="8" fillId="33" borderId="16" xfId="0" applyNumberFormat="1" applyFont="1" applyFill="1" applyBorder="1" applyAlignment="1">
      <alignment horizontal="right" wrapText="1" indent="1"/>
    </xf>
    <xf numFmtId="0" fontId="9" fillId="33" borderId="0" xfId="0" applyFont="1" applyFill="1" applyAlignment="1">
      <alignment wrapText="1"/>
    </xf>
    <xf numFmtId="174" fontId="9" fillId="33" borderId="0" xfId="0" applyNumberFormat="1" applyFont="1" applyFill="1" applyAlignment="1">
      <alignment wrapText="1"/>
    </xf>
    <xf numFmtId="3" fontId="9" fillId="33" borderId="0" xfId="0" applyNumberFormat="1" applyFont="1" applyFill="1" applyAlignment="1">
      <alignment wrapText="1"/>
    </xf>
    <xf numFmtId="0" fontId="9" fillId="33" borderId="17" xfId="0" applyFont="1" applyFill="1" applyBorder="1" applyAlignment="1" applyProtection="1">
      <alignment wrapText="1"/>
      <protection locked="0"/>
    </xf>
    <xf numFmtId="3" fontId="46" fillId="33" borderId="18" xfId="42" applyNumberFormat="1" applyFont="1" applyFill="1" applyBorder="1" applyAlignment="1" applyProtection="1">
      <alignment horizontal="right" vertical="center" wrapText="1"/>
      <protection locked="0"/>
    </xf>
    <xf numFmtId="0" fontId="47" fillId="33" borderId="19" xfId="0" applyFont="1" applyFill="1" applyBorder="1" applyAlignment="1" applyProtection="1">
      <alignment vertical="center" wrapText="1"/>
      <protection/>
    </xf>
    <xf numFmtId="3" fontId="47" fillId="33" borderId="18" xfId="42" applyNumberFormat="1" applyFont="1" applyFill="1" applyBorder="1" applyAlignment="1" applyProtection="1">
      <alignment horizontal="right" vertical="center" wrapText="1"/>
      <protection/>
    </xf>
    <xf numFmtId="3" fontId="0" fillId="33" borderId="0" xfId="0" applyNumberFormat="1" applyFont="1" applyFill="1" applyAlignment="1">
      <alignment/>
    </xf>
    <xf numFmtId="0" fontId="46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/>
    </xf>
    <xf numFmtId="0" fontId="47" fillId="33" borderId="17" xfId="0" applyFont="1" applyFill="1" applyBorder="1" applyAlignment="1" applyProtection="1">
      <alignment horizontal="center"/>
      <protection locked="0"/>
    </xf>
    <xf numFmtId="0" fontId="48" fillId="33" borderId="19" xfId="0" applyFont="1" applyFill="1" applyBorder="1" applyAlignment="1">
      <alignment vertical="top" wrapText="1"/>
    </xf>
    <xf numFmtId="180" fontId="47" fillId="33" borderId="18" xfId="42" applyNumberFormat="1" applyFont="1" applyFill="1" applyBorder="1" applyAlignment="1" applyProtection="1">
      <alignment horizontal="right" vertical="center" wrapText="1"/>
      <protection locked="0"/>
    </xf>
    <xf numFmtId="0" fontId="47" fillId="33" borderId="17" xfId="0" applyFont="1" applyFill="1" applyBorder="1" applyAlignment="1">
      <alignment horizontal="center"/>
    </xf>
    <xf numFmtId="180" fontId="47" fillId="33" borderId="18" xfId="42" applyNumberFormat="1" applyFont="1" applyFill="1" applyBorder="1" applyAlignment="1">
      <alignment horizontal="right" vertical="center" wrapText="1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48" fillId="33" borderId="19" xfId="0" applyFont="1" applyFill="1" applyBorder="1" applyAlignment="1" applyProtection="1">
      <alignment vertical="top" wrapText="1"/>
      <protection locked="0"/>
    </xf>
    <xf numFmtId="3" fontId="9" fillId="33" borderId="14" xfId="0" applyNumberFormat="1" applyFont="1" applyFill="1" applyBorder="1" applyAlignment="1" applyProtection="1">
      <alignment/>
      <protection/>
    </xf>
    <xf numFmtId="0" fontId="47" fillId="33" borderId="0" xfId="0" applyFont="1" applyFill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46" fillId="33" borderId="19" xfId="0" applyFont="1" applyFill="1" applyBorder="1" applyAlignment="1" applyProtection="1">
      <alignment vertical="center" wrapText="1"/>
      <protection/>
    </xf>
    <xf numFmtId="3" fontId="46" fillId="33" borderId="18" xfId="42" applyNumberFormat="1" applyFont="1" applyFill="1" applyBorder="1" applyAlignment="1" applyProtection="1">
      <alignment horizontal="right" vertical="center" wrapText="1"/>
      <protection/>
    </xf>
    <xf numFmtId="0" fontId="46" fillId="33" borderId="19" xfId="0" applyFont="1" applyFill="1" applyBorder="1" applyAlignment="1" applyProtection="1">
      <alignment horizontal="left" vertical="center" wrapText="1"/>
      <protection/>
    </xf>
    <xf numFmtId="3" fontId="49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46" fillId="33" borderId="18" xfId="42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 vertical="center" wrapText="1"/>
    </xf>
    <xf numFmtId="0" fontId="46" fillId="33" borderId="19" xfId="0" applyFont="1" applyFill="1" applyBorder="1" applyAlignment="1" applyProtection="1">
      <alignment horizontal="left" vertical="center" wrapText="1" indent="1"/>
      <protection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 quotePrefix="1">
      <alignment vertical="top" wrapText="1"/>
      <protection locked="0"/>
    </xf>
    <xf numFmtId="180" fontId="47" fillId="33" borderId="0" xfId="42" applyNumberFormat="1" applyFont="1" applyFill="1" applyBorder="1" applyAlignment="1" applyProtection="1">
      <alignment horizontal="right" vertical="center" wrapText="1"/>
      <protection locked="0"/>
    </xf>
    <xf numFmtId="0" fontId="46" fillId="33" borderId="20" xfId="0" applyFont="1" applyFill="1" applyBorder="1" applyAlignment="1" applyProtection="1">
      <alignment vertical="center" wrapText="1"/>
      <protection/>
    </xf>
    <xf numFmtId="0" fontId="47" fillId="33" borderId="19" xfId="0" applyFont="1" applyFill="1" applyBorder="1" applyAlignment="1" applyProtection="1">
      <alignment vertical="top" wrapText="1"/>
      <protection/>
    </xf>
    <xf numFmtId="3" fontId="8" fillId="33" borderId="17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/>
    </xf>
    <xf numFmtId="0" fontId="48" fillId="33" borderId="19" xfId="0" applyFont="1" applyFill="1" applyBorder="1" applyAlignment="1" applyProtection="1">
      <alignment horizontal="left" vertical="center" wrapText="1" indent="1"/>
      <protection locked="0"/>
    </xf>
    <xf numFmtId="3" fontId="1" fillId="0" borderId="10" xfId="55" applyNumberFormat="1" applyFont="1" applyFill="1" applyBorder="1" applyAlignment="1" applyProtection="1">
      <alignment vertical="top"/>
      <protection/>
    </xf>
    <xf numFmtId="0" fontId="1" fillId="0" borderId="0" xfId="55" applyFont="1" applyFill="1" applyAlignment="1" applyProtection="1">
      <alignment vertical="top" wrapText="1"/>
      <protection/>
    </xf>
    <xf numFmtId="0" fontId="2" fillId="0" borderId="0" xfId="55" applyFont="1" applyFill="1" applyAlignment="1" applyProtection="1" quotePrefix="1">
      <alignment horizontal="center" vertical="top"/>
      <protection locked="0"/>
    </xf>
    <xf numFmtId="0" fontId="2" fillId="0" borderId="0" xfId="55" applyFont="1" applyFill="1" applyAlignment="1" applyProtection="1">
      <alignment horizontal="center" vertical="top" wrapText="1"/>
      <protection locked="0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 applyProtection="1">
      <alignment horizontal="center" vertical="center"/>
      <protection locked="0"/>
    </xf>
    <xf numFmtId="0" fontId="47" fillId="33" borderId="0" xfId="0" applyFont="1" applyFill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 applyProtection="1">
      <alignment horizontal="center" wrapText="1"/>
      <protection/>
    </xf>
    <xf numFmtId="0" fontId="9" fillId="33" borderId="24" xfId="0" applyFont="1" applyFill="1" applyBorder="1" applyAlignment="1" applyProtection="1">
      <alignment horizontal="center" wrapText="1"/>
      <protection/>
    </xf>
    <xf numFmtId="172" fontId="9" fillId="33" borderId="25" xfId="0" applyNumberFormat="1" applyFont="1" applyFill="1" applyBorder="1" applyAlignment="1" applyProtection="1">
      <alignment horizontal="left" wrapText="1"/>
      <protection/>
    </xf>
    <xf numFmtId="172" fontId="9" fillId="33" borderId="26" xfId="0" applyNumberFormat="1" applyFont="1" applyFill="1" applyBorder="1" applyAlignment="1" applyProtection="1">
      <alignment horizontal="left" wrapText="1"/>
      <protection/>
    </xf>
    <xf numFmtId="172" fontId="9" fillId="33" borderId="27" xfId="0" applyNumberFormat="1" applyFont="1" applyFill="1" applyBorder="1" applyAlignment="1" applyProtection="1">
      <alignment horizontal="left" wrapText="1"/>
      <protection/>
    </xf>
    <xf numFmtId="172" fontId="9" fillId="33" borderId="17" xfId="0" applyNumberFormat="1" applyFont="1" applyFill="1" applyBorder="1" applyAlignment="1" applyProtection="1">
      <alignment horizontal="left" wrapText="1"/>
      <protection/>
    </xf>
    <xf numFmtId="3" fontId="8" fillId="33" borderId="28" xfId="0" applyNumberFormat="1" applyFont="1" applyFill="1" applyBorder="1" applyAlignment="1">
      <alignment horizontal="center" vertical="center" wrapText="1"/>
    </xf>
    <xf numFmtId="3" fontId="8" fillId="33" borderId="29" xfId="0" applyNumberFormat="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hare\mf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4\PROEKT_PMS\home\karaslavov\Escritorio\&#1047;&#1072;%20&#1055;&#1052;&#1057;%20&#1087;&#1088;&#1080;&#1083;%202\Pril1-2013-MV-pro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kostova\Local%20Settings\Temporary%20Internet%20Files\OLK47\Pril1-2013-MV-pro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8\PROEKT_PMS\1000_2018_11.12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l+Pr"/>
      <sheetName val="Pr"/>
      <sheetName val="Klasif"/>
      <sheetName val="za pechat"/>
    </sheetNames>
    <sheetDataSet>
      <sheetData sheetId="2">
        <row r="26">
          <cell r="B26" t="str">
            <v> 1000.01.02</v>
          </cell>
        </row>
        <row r="27">
          <cell r="B27" t="str">
            <v> 1000.02.00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tabSelected="1" zoomScalePageLayoutView="0" workbookViewId="0" topLeftCell="B4">
      <selection activeCell="E21" sqref="E21"/>
    </sheetView>
  </sheetViews>
  <sheetFormatPr defaultColWidth="10.57421875" defaultRowHeight="12.75"/>
  <cols>
    <col min="1" max="1" width="3.28125" style="1" hidden="1" customWidth="1"/>
    <col min="2" max="2" width="73.140625" style="1" customWidth="1"/>
    <col min="3" max="3" width="14.7109375" style="1" customWidth="1"/>
    <col min="4" max="4" width="10.57421875" style="1" customWidth="1"/>
    <col min="5" max="5" width="12.421875" style="1" bestFit="1" customWidth="1"/>
    <col min="6" max="16384" width="10.57421875" style="1" customWidth="1"/>
  </cols>
  <sheetData>
    <row r="1" spans="1:2" ht="15.75">
      <c r="A1" s="1">
        <v>1</v>
      </c>
      <c r="B1" s="22"/>
    </row>
    <row r="2" spans="1:3" ht="15.75">
      <c r="A2" s="1">
        <v>1</v>
      </c>
      <c r="B2" s="72" t="s">
        <v>8</v>
      </c>
      <c r="C2" s="72"/>
    </row>
    <row r="3" spans="1:3" ht="15.75">
      <c r="A3" s="1">
        <v>1</v>
      </c>
      <c r="B3" s="73" t="s">
        <v>36</v>
      </c>
      <c r="C3" s="73"/>
    </row>
    <row r="4" spans="1:3" ht="15.75">
      <c r="A4" s="1">
        <v>1</v>
      </c>
      <c r="B4" s="72" t="s">
        <v>33</v>
      </c>
      <c r="C4" s="72"/>
    </row>
    <row r="5" spans="1:3" ht="16.5" thickBot="1">
      <c r="A5" s="1">
        <v>1</v>
      </c>
      <c r="B5" s="21"/>
      <c r="C5" s="20"/>
    </row>
    <row r="6" spans="1:3" ht="15.75">
      <c r="A6" s="1">
        <v>1</v>
      </c>
      <c r="B6" s="19"/>
      <c r="C6" s="18"/>
    </row>
    <row r="7" spans="1:3" ht="15.75">
      <c r="A7" s="1">
        <v>1</v>
      </c>
      <c r="B7" s="17" t="s">
        <v>7</v>
      </c>
      <c r="C7" s="16" t="s">
        <v>6</v>
      </c>
    </row>
    <row r="8" spans="1:3" ht="16.5" thickBot="1">
      <c r="A8" s="1">
        <v>1</v>
      </c>
      <c r="B8" s="15"/>
      <c r="C8" s="23" t="s">
        <v>1</v>
      </c>
    </row>
    <row r="9" spans="1:3" ht="15.75">
      <c r="A9" s="1">
        <v>1</v>
      </c>
      <c r="B9" s="14"/>
      <c r="C9" s="13"/>
    </row>
    <row r="10" spans="1:3" ht="19.5" customHeight="1">
      <c r="A10" s="1">
        <v>1</v>
      </c>
      <c r="B10" s="5" t="s">
        <v>38</v>
      </c>
      <c r="C10" s="26">
        <f>C11</f>
        <v>2431000</v>
      </c>
    </row>
    <row r="11" spans="1:3" ht="19.5" customHeight="1">
      <c r="A11" s="4">
        <f>IF(AND(MAX(C11:C11)=0,MIN(C11:C11)=0),0,1)</f>
        <v>1</v>
      </c>
      <c r="B11" s="24" t="s">
        <v>10</v>
      </c>
      <c r="C11" s="27">
        <f>SUM(C12:C15)</f>
        <v>2431000</v>
      </c>
    </row>
    <row r="12" spans="1:3" ht="19.5" customHeight="1">
      <c r="A12" s="4">
        <f>IF(AND(MAX(C12:C12)=0,MIN(C12:C12)=0),0,1)</f>
        <v>1</v>
      </c>
      <c r="B12" s="11" t="s">
        <v>14</v>
      </c>
      <c r="C12" s="2">
        <v>356000</v>
      </c>
    </row>
    <row r="13" spans="1:3" ht="19.5" customHeight="1">
      <c r="A13" s="4"/>
      <c r="B13" s="11" t="s">
        <v>15</v>
      </c>
      <c r="C13" s="2">
        <v>284000</v>
      </c>
    </row>
    <row r="14" spans="1:3" ht="19.5" customHeight="1">
      <c r="A14" s="4"/>
      <c r="B14" s="11" t="s">
        <v>16</v>
      </c>
      <c r="C14" s="2">
        <v>1446000</v>
      </c>
    </row>
    <row r="15" spans="1:3" ht="19.5" customHeight="1">
      <c r="A15" s="4">
        <f>IF(AND(MAX(C15:C15)=0,MIN(C15:C15)=0),0,1)</f>
        <v>1</v>
      </c>
      <c r="B15" s="11" t="s">
        <v>17</v>
      </c>
      <c r="C15" s="2">
        <v>345000</v>
      </c>
    </row>
    <row r="16" spans="1:3" ht="19.5" customHeight="1">
      <c r="A16" s="1">
        <v>1</v>
      </c>
      <c r="B16" s="6"/>
      <c r="C16" s="27"/>
    </row>
    <row r="17" spans="1:3" ht="19.5" customHeight="1">
      <c r="A17" s="1">
        <v>1</v>
      </c>
      <c r="B17" s="12" t="s">
        <v>5</v>
      </c>
      <c r="C17" s="26">
        <f>C18+C23</f>
        <v>231058600</v>
      </c>
    </row>
    <row r="18" spans="1:5" ht="19.5" customHeight="1">
      <c r="A18" s="1">
        <v>1</v>
      </c>
      <c r="B18" s="28" t="s">
        <v>11</v>
      </c>
      <c r="C18" s="27">
        <f>228570300+210300+128000</f>
        <v>228908600</v>
      </c>
      <c r="E18" s="2"/>
    </row>
    <row r="19" spans="1:3" ht="19.5" customHeight="1">
      <c r="A19" s="4">
        <f>IF(SUM(A20:A20)=0,0,1)</f>
        <v>1</v>
      </c>
      <c r="B19" s="10" t="s">
        <v>4</v>
      </c>
      <c r="C19" s="27"/>
    </row>
    <row r="20" spans="1:3" ht="19.5" customHeight="1">
      <c r="A20" s="4">
        <f>IF(AND(MAX(C20:C20)=0,MIN(C20:C20)=0),0,1)</f>
        <v>1</v>
      </c>
      <c r="B20" s="11" t="s">
        <v>42</v>
      </c>
      <c r="C20" s="2">
        <v>196868100</v>
      </c>
    </row>
    <row r="21" spans="1:3" ht="19.5" customHeight="1">
      <c r="A21" s="4"/>
      <c r="B21" s="11" t="s">
        <v>37</v>
      </c>
      <c r="C21" s="2">
        <f>30965025+210300+700600+36575</f>
        <v>31912500</v>
      </c>
    </row>
    <row r="22" spans="1:3" ht="19.5" customHeight="1">
      <c r="A22" s="4"/>
      <c r="B22" s="11" t="s">
        <v>43</v>
      </c>
      <c r="C22" s="2">
        <v>128000</v>
      </c>
    </row>
    <row r="23" spans="1:3" ht="19.5" customHeight="1">
      <c r="A23" s="4">
        <f>IF(AND(MAX(C23:C23)=0,MIN(C23:C23)=0),0,1)</f>
        <v>1</v>
      </c>
      <c r="B23" s="28" t="s">
        <v>12</v>
      </c>
      <c r="C23" s="27">
        <f>C24</f>
        <v>2150000</v>
      </c>
    </row>
    <row r="24" spans="1:3" ht="19.5" customHeight="1">
      <c r="A24" s="4">
        <f>IF(AND(MAX(C24:C24)=0,MIN(C24:C24)=0),0,1)</f>
        <v>1</v>
      </c>
      <c r="B24" s="11" t="s">
        <v>18</v>
      </c>
      <c r="C24" s="2">
        <v>2150000</v>
      </c>
    </row>
    <row r="25" spans="1:3" ht="19.5" customHeight="1">
      <c r="A25" s="1">
        <v>1</v>
      </c>
      <c r="B25" s="8"/>
      <c r="C25" s="27"/>
    </row>
    <row r="26" spans="1:3" ht="19.5" customHeight="1">
      <c r="A26" s="9">
        <v>1</v>
      </c>
      <c r="B26" s="7" t="s">
        <v>9</v>
      </c>
      <c r="C26" s="26">
        <f>+C28+C31+C33</f>
        <v>228627600</v>
      </c>
    </row>
    <row r="27" spans="1:3" ht="19.5" customHeight="1">
      <c r="A27" s="1">
        <v>1</v>
      </c>
      <c r="B27" s="8"/>
      <c r="C27" s="27"/>
    </row>
    <row r="28" spans="1:3" ht="19.5" customHeight="1">
      <c r="A28" s="4">
        <f>IF(AND(MAX(C28:C28)=0,MIN(C28:C28)=0),0,1)</f>
        <v>1</v>
      </c>
      <c r="B28" s="3" t="s">
        <v>39</v>
      </c>
      <c r="C28" s="27">
        <f>C29</f>
        <v>5058000</v>
      </c>
    </row>
    <row r="29" spans="1:3" ht="19.5" customHeight="1">
      <c r="A29" s="4">
        <f>IF(AND(MAX(C29:C29)=0,MIN(C29:C29)=0),0,1)</f>
        <v>1</v>
      </c>
      <c r="B29" s="25" t="s">
        <v>40</v>
      </c>
      <c r="C29" s="2">
        <f>C30</f>
        <v>5058000</v>
      </c>
    </row>
    <row r="30" spans="1:3" ht="19.5" customHeight="1">
      <c r="A30" s="4"/>
      <c r="B30" s="25" t="s">
        <v>41</v>
      </c>
      <c r="C30" s="2">
        <v>5058000</v>
      </c>
    </row>
    <row r="31" spans="1:3" ht="31.5">
      <c r="A31" s="4">
        <f>IF(AND(MAX(C31:C31)=0,MIN(C31:C31)=0),0,1)</f>
        <v>1</v>
      </c>
      <c r="B31" s="3" t="s">
        <v>44</v>
      </c>
      <c r="C31" s="27">
        <f>C32</f>
        <v>-285800</v>
      </c>
    </row>
    <row r="32" spans="1:3" ht="19.5" customHeight="1">
      <c r="A32" s="4">
        <f>IF(AND(MAX(C32:C32)=0,MIN(C32:C32)=0),0,1)</f>
        <v>1</v>
      </c>
      <c r="B32" s="25" t="s">
        <v>45</v>
      </c>
      <c r="C32" s="2">
        <v>-285800</v>
      </c>
    </row>
    <row r="33" spans="1:3" ht="15.75">
      <c r="A33" s="4">
        <f>IF(AND(MAX(C33:C33)=0,MIN(C33:C33)=0),0,1)</f>
        <v>1</v>
      </c>
      <c r="B33" s="3" t="s">
        <v>46</v>
      </c>
      <c r="C33" s="27">
        <f>C34</f>
        <v>223855400</v>
      </c>
    </row>
    <row r="34" spans="1:3" ht="19.5" customHeight="1">
      <c r="A34" s="4">
        <f>IF(AND(MAX(C34:C34)=0,MIN(C34:C34)=0),0,1)</f>
        <v>1</v>
      </c>
      <c r="B34" s="25" t="s">
        <v>47</v>
      </c>
      <c r="C34" s="2">
        <v>223855400</v>
      </c>
    </row>
    <row r="35" spans="1:3" ht="19.5" customHeight="1">
      <c r="A35" s="4"/>
      <c r="B35" s="25"/>
      <c r="C35" s="2"/>
    </row>
    <row r="36" spans="1:3" ht="19.5" customHeight="1">
      <c r="A36" s="1">
        <v>1</v>
      </c>
      <c r="B36" s="5" t="s">
        <v>54</v>
      </c>
      <c r="C36" s="70">
        <f>C10-C17+C26</f>
        <v>0</v>
      </c>
    </row>
    <row r="37" spans="1:3" ht="15.75" customHeight="1">
      <c r="A37" s="1">
        <v>1</v>
      </c>
      <c r="B37" s="6"/>
      <c r="C37" s="2"/>
    </row>
    <row r="38" ht="15.75">
      <c r="B38" s="71"/>
    </row>
    <row r="39" ht="15.75">
      <c r="C39" s="1">
        <v>0</v>
      </c>
    </row>
    <row r="40" ht="15.75">
      <c r="C40" s="1">
        <v>0</v>
      </c>
    </row>
  </sheetData>
  <sheetProtection/>
  <mergeCells count="3">
    <mergeCell ref="B2:C2"/>
    <mergeCell ref="B3:C3"/>
    <mergeCell ref="B4:C4"/>
  </mergeCells>
  <printOptions horizontalCentered="1"/>
  <pageMargins left="0.5905511811023623" right="0.5905511811023623" top="0.7874015748031497" bottom="0.7874015748031497" header="0.5905511811023623" footer="0.5118110236220472"/>
  <pageSetup blackAndWhite="1" horizontalDpi="600" verticalDpi="600" orientation="portrait" paperSize="9" scale="95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C45"/>
  <sheetViews>
    <sheetView showZeros="0" view="pageBreakPreview" zoomScaleNormal="11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6.00390625" style="29" customWidth="1"/>
    <col min="2" max="2" width="84.421875" style="29" customWidth="1"/>
    <col min="3" max="3" width="26.28125" style="41" customWidth="1"/>
    <col min="4" max="16384" width="9.140625" style="29" customWidth="1"/>
  </cols>
  <sheetData>
    <row r="1" spans="1:3" ht="15.75">
      <c r="A1" s="74" t="s">
        <v>20</v>
      </c>
      <c r="B1" s="74"/>
      <c r="C1" s="74"/>
    </row>
    <row r="2" spans="1:3" ht="15.75">
      <c r="A2" s="75" t="s">
        <v>48</v>
      </c>
      <c r="B2" s="75"/>
      <c r="C2" s="75"/>
    </row>
    <row r="3" spans="1:3" ht="12.75">
      <c r="A3" s="42"/>
      <c r="B3" s="76"/>
      <c r="C3" s="76"/>
    </row>
    <row r="4" spans="1:3" ht="13.5" thickBot="1">
      <c r="A4" s="42"/>
      <c r="B4" s="43"/>
      <c r="C4" s="44"/>
    </row>
    <row r="5" spans="1:3" ht="15" customHeight="1" thickBot="1">
      <c r="A5" s="77" t="s">
        <v>19</v>
      </c>
      <c r="B5" s="78" t="s">
        <v>31</v>
      </c>
      <c r="C5" s="78" t="s">
        <v>32</v>
      </c>
    </row>
    <row r="6" spans="1:3" ht="13.5" thickBot="1">
      <c r="A6" s="77"/>
      <c r="B6" s="79"/>
      <c r="C6" s="79"/>
    </row>
    <row r="7" spans="1:3" ht="13.5" thickBot="1">
      <c r="A7" s="77"/>
      <c r="B7" s="80"/>
      <c r="C7" s="80"/>
    </row>
    <row r="8" spans="1:3" ht="13.5" thickBot="1">
      <c r="A8" s="45"/>
      <c r="B8" s="46" t="s">
        <v>21</v>
      </c>
      <c r="C8" s="47">
        <f>+C10</f>
        <v>231058600</v>
      </c>
    </row>
    <row r="9" spans="1:3" ht="13.5" thickBot="1">
      <c r="A9" s="48"/>
      <c r="B9" s="46"/>
      <c r="C9" s="49"/>
    </row>
    <row r="10" spans="1:3" ht="13.5" thickBot="1">
      <c r="A10" s="50" t="str">
        <f>+'[3]Klasif'!B26</f>
        <v> 1000.01.02</v>
      </c>
      <c r="B10" s="51" t="s">
        <v>0</v>
      </c>
      <c r="C10" s="47">
        <f>SUM(C11)</f>
        <v>231058600</v>
      </c>
    </row>
    <row r="11" spans="1:3" ht="13.5" thickBot="1">
      <c r="A11" s="50" t="str">
        <f>+'[3]Klasif'!B27</f>
        <v> 1000.02.00</v>
      </c>
      <c r="B11" s="51" t="s">
        <v>22</v>
      </c>
      <c r="C11" s="47">
        <v>231058600</v>
      </c>
    </row>
    <row r="12" spans="1:3" ht="13.5" thickBot="1">
      <c r="A12" s="62"/>
      <c r="B12" s="63"/>
      <c r="C12" s="64"/>
    </row>
    <row r="13" spans="1:3" ht="26.25" thickBot="1">
      <c r="A13" s="87" t="s">
        <v>13</v>
      </c>
      <c r="B13" s="88"/>
      <c r="C13" s="30" t="s">
        <v>3</v>
      </c>
    </row>
    <row r="14" spans="1:3" ht="13.5" thickBot="1">
      <c r="A14" s="89"/>
      <c r="B14" s="90"/>
      <c r="C14" s="31"/>
    </row>
    <row r="15" spans="1:3" ht="13.5" thickBot="1">
      <c r="A15" s="85" t="s">
        <v>34</v>
      </c>
      <c r="B15" s="86"/>
      <c r="C15" s="32">
        <v>41330800</v>
      </c>
    </row>
    <row r="16" spans="1:3" ht="13.5" thickBot="1">
      <c r="A16" s="81"/>
      <c r="B16" s="82"/>
      <c r="C16" s="52"/>
    </row>
    <row r="17" spans="1:3" ht="13.5" thickBot="1">
      <c r="A17" s="83" t="s">
        <v>35</v>
      </c>
      <c r="B17" s="84"/>
      <c r="C17" s="33">
        <v>33489900</v>
      </c>
    </row>
    <row r="18" spans="1:3" ht="13.5" thickBot="1">
      <c r="A18" s="81"/>
      <c r="B18" s="82"/>
      <c r="C18" s="52"/>
    </row>
    <row r="19" spans="1:3" ht="13.5" thickBot="1">
      <c r="A19" s="83" t="s">
        <v>53</v>
      </c>
      <c r="B19" s="84"/>
      <c r="C19" s="33">
        <v>6475500</v>
      </c>
    </row>
    <row r="20" spans="1:3" ht="12.75">
      <c r="A20" s="34"/>
      <c r="B20" s="34"/>
      <c r="C20" s="35"/>
    </row>
    <row r="21" spans="1:3" ht="15" customHeight="1">
      <c r="A21" s="34"/>
      <c r="B21" s="34"/>
      <c r="C21" s="36"/>
    </row>
    <row r="22" spans="2:3" ht="14.25" customHeight="1">
      <c r="B22" s="74" t="s">
        <v>23</v>
      </c>
      <c r="C22" s="74"/>
    </row>
    <row r="23" spans="2:3" ht="14.25" customHeight="1">
      <c r="B23" s="75" t="s">
        <v>49</v>
      </c>
      <c r="C23" s="75"/>
    </row>
    <row r="24" spans="2:3" ht="14.25" customHeight="1">
      <c r="B24" s="53"/>
      <c r="C24" s="43"/>
    </row>
    <row r="25" spans="2:3" ht="14.25" customHeight="1" thickBot="1">
      <c r="B25" s="54"/>
      <c r="C25" s="68"/>
    </row>
    <row r="26" spans="2:3" ht="27.75" customHeight="1" thickBot="1">
      <c r="B26" s="69" t="s">
        <v>50</v>
      </c>
      <c r="C26" s="67" t="s">
        <v>3</v>
      </c>
    </row>
    <row r="27" spans="2:3" ht="14.25" customHeight="1" thickBot="1">
      <c r="B27" s="65"/>
      <c r="C27" s="66"/>
    </row>
    <row r="28" spans="2:3" ht="14.25" customHeight="1" thickBot="1">
      <c r="B28" s="39" t="s">
        <v>30</v>
      </c>
      <c r="C28" s="40">
        <f>+SUM(C29:C32)</f>
        <v>230704100</v>
      </c>
    </row>
    <row r="29" spans="2:3" ht="14.25" customHeight="1" thickBot="1">
      <c r="B29" s="55" t="s">
        <v>2</v>
      </c>
      <c r="C29" s="56"/>
    </row>
    <row r="30" spans="2:3" ht="14.25" customHeight="1" thickBot="1">
      <c r="B30" s="57" t="s">
        <v>24</v>
      </c>
      <c r="C30" s="38">
        <v>196868100</v>
      </c>
    </row>
    <row r="31" spans="2:3" ht="14.25" customHeight="1" thickBot="1">
      <c r="B31" s="57" t="s">
        <v>25</v>
      </c>
      <c r="C31" s="38">
        <f>30965025+700600+36575</f>
        <v>31702200</v>
      </c>
    </row>
    <row r="32" spans="2:3" ht="14.25" customHeight="1" thickBot="1">
      <c r="B32" s="57" t="s">
        <v>26</v>
      </c>
      <c r="C32" s="38">
        <v>2133800</v>
      </c>
    </row>
    <row r="33" spans="2:3" ht="14.25" customHeight="1" thickBot="1">
      <c r="B33" s="37"/>
      <c r="C33" s="38"/>
    </row>
    <row r="34" spans="2:3" ht="14.25" customHeight="1" thickBot="1">
      <c r="B34" s="39" t="s">
        <v>27</v>
      </c>
      <c r="C34" s="40">
        <f>C36+C37</f>
        <v>354500</v>
      </c>
    </row>
    <row r="35" spans="2:3" ht="14.25" customHeight="1" thickBot="1">
      <c r="B35" s="57" t="s">
        <v>2</v>
      </c>
      <c r="C35" s="56"/>
    </row>
    <row r="36" spans="2:3" ht="13.5" thickBot="1">
      <c r="B36" s="57" t="s">
        <v>51</v>
      </c>
      <c r="C36" s="58">
        <v>347300</v>
      </c>
    </row>
    <row r="37" spans="2:3" ht="14.25" customHeight="1" thickBot="1">
      <c r="B37" s="57" t="s">
        <v>52</v>
      </c>
      <c r="C37" s="59">
        <v>7200</v>
      </c>
    </row>
    <row r="38" spans="2:3" ht="14.25" customHeight="1" thickBot="1">
      <c r="B38" s="57"/>
      <c r="C38" s="59"/>
    </row>
    <row r="39" spans="2:3" ht="14.25" customHeight="1" thickBot="1">
      <c r="B39" s="39" t="s">
        <v>28</v>
      </c>
      <c r="C39" s="40">
        <f>+C28+C34</f>
        <v>231058600</v>
      </c>
    </row>
    <row r="40" spans="2:3" ht="14.25" customHeight="1">
      <c r="B40" s="60"/>
      <c r="C40" s="44"/>
    </row>
    <row r="41" spans="2:3" ht="13.5" hidden="1" thickBot="1">
      <c r="B41" s="39"/>
      <c r="C41" s="40"/>
    </row>
    <row r="42" spans="2:3" ht="13.5" hidden="1" thickBot="1">
      <c r="B42" s="55" t="s">
        <v>29</v>
      </c>
      <c r="C42" s="38"/>
    </row>
    <row r="44" spans="2:3" ht="13.5" hidden="1" thickBot="1">
      <c r="B44" s="39"/>
      <c r="C44" s="40"/>
    </row>
    <row r="45" spans="2:3" ht="13.5" hidden="1" thickBot="1">
      <c r="B45" s="61" t="s">
        <v>29</v>
      </c>
      <c r="C45" s="56" t="e">
        <f>+#REF!+#REF!+#REF!+#REF!+#REF!+#REF!+#REF!+#REF!+C42</f>
        <v>#REF!</v>
      </c>
    </row>
  </sheetData>
  <sheetProtection selectLockedCells="1" selectUnlockedCells="1"/>
  <mergeCells count="15">
    <mergeCell ref="A1:C1"/>
    <mergeCell ref="A2:C2"/>
    <mergeCell ref="C5:C7"/>
    <mergeCell ref="A15:B15"/>
    <mergeCell ref="A17:B17"/>
    <mergeCell ref="A13:B13"/>
    <mergeCell ref="A14:B14"/>
    <mergeCell ref="A16:B16"/>
    <mergeCell ref="B22:C22"/>
    <mergeCell ref="B23:C23"/>
    <mergeCell ref="B3:C3"/>
    <mergeCell ref="A5:A7"/>
    <mergeCell ref="B5:B7"/>
    <mergeCell ref="A18:B18"/>
    <mergeCell ref="A19:B19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Костова</dc:creator>
  <cp:keywords/>
  <dc:description/>
  <cp:lastModifiedBy>САШКА ИВАНОВА МАРИНОВА</cp:lastModifiedBy>
  <cp:lastPrinted>2019-01-18T07:52:55Z</cp:lastPrinted>
  <dcterms:created xsi:type="dcterms:W3CDTF">2014-01-27T12:51:15Z</dcterms:created>
  <dcterms:modified xsi:type="dcterms:W3CDTF">2019-01-18T07:53:01Z</dcterms:modified>
  <cp:category/>
  <cp:version/>
  <cp:contentType/>
  <cp:contentStatus/>
</cp:coreProperties>
</file>